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/Documents/Downloads/"/>
    </mc:Choice>
  </mc:AlternateContent>
  <xr:revisionPtr revIDLastSave="0" documentId="13_ncr:1_{D14F91C3-16E8-0B4E-8EE0-381B119DE59A}" xr6:coauthVersionLast="47" xr6:coauthVersionMax="47" xr10:uidLastSave="{00000000-0000-0000-0000-000000000000}"/>
  <bookViews>
    <workbookView xWindow="0" yWindow="500" windowWidth="26720" windowHeight="16020" xr2:uid="{20798C91-259F-40EA-ACB3-A233BBDF3AE9}"/>
  </bookViews>
  <sheets>
    <sheet name="Moving Averages" sheetId="1" r:id="rId1"/>
    <sheet name="Predictions" sheetId="3" r:id="rId2"/>
    <sheet name="Quantities for prediction" sheetId="2" r:id="rId3"/>
    <sheet name="Sell-through" sheetId="4" r:id="rId4"/>
  </sheets>
  <definedNames>
    <definedName name="_xlnm.Print_Area" localSheetId="0">'Moving Averages'!$A$1:$N$29</definedName>
    <definedName name="_xlnm.Print_Area" localSheetId="1">Predictions!$A$1:$P$30</definedName>
    <definedName name="_xlnm.Print_Area" localSheetId="2">'Quantities for prediction'!$A$1:$E$27</definedName>
    <definedName name="_xlnm.Print_Area" localSheetId="3">'Sell-through'!$A$1:$G$9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C7" i="4"/>
  <c r="D6" i="4"/>
  <c r="D8" i="4" s="1"/>
  <c r="E6" i="4"/>
  <c r="E8" i="4" s="1"/>
  <c r="F6" i="4"/>
  <c r="F8" i="4" s="1"/>
  <c r="C6" i="4"/>
  <c r="C8" i="4" s="1"/>
  <c r="F17" i="1"/>
  <c r="F18" i="1"/>
  <c r="F19" i="1"/>
  <c r="F20" i="1"/>
  <c r="E8" i="1"/>
  <c r="E9" i="1"/>
  <c r="E10" i="1"/>
  <c r="E11" i="1"/>
  <c r="E12" i="1"/>
  <c r="E13" i="1"/>
  <c r="E14" i="1"/>
  <c r="E15" i="1"/>
  <c r="E16" i="1"/>
  <c r="E17" i="1"/>
  <c r="E18" i="1"/>
  <c r="F10" i="1"/>
  <c r="F11" i="1"/>
  <c r="F12" i="1"/>
  <c r="F13" i="1"/>
  <c r="F14" i="1"/>
  <c r="F15" i="1"/>
  <c r="F16" i="1"/>
  <c r="F9" i="1"/>
  <c r="E7" i="1"/>
  <c r="D21" i="3"/>
  <c r="D22" i="3"/>
  <c r="D19" i="3"/>
  <c r="D17" i="3"/>
  <c r="D18" i="3"/>
  <c r="D20" i="3"/>
  <c r="F22" i="3"/>
  <c r="E20" i="3"/>
  <c r="E18" i="3"/>
  <c r="E17" i="3"/>
  <c r="F18" i="3"/>
  <c r="F20" i="3"/>
  <c r="F21" i="3"/>
  <c r="F17" i="3"/>
  <c r="E22" i="3"/>
  <c r="E21" i="3"/>
  <c r="E19" i="3"/>
  <c r="F19" i="3"/>
</calcChain>
</file>

<file path=xl/sharedStrings.xml><?xml version="1.0" encoding="utf-8"?>
<sst xmlns="http://schemas.openxmlformats.org/spreadsheetml/2006/main" count="49" uniqueCount="35">
  <si>
    <t>Moving Averages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</si>
  <si>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</si>
  <si>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</si>
  <si>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</si>
  <si>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</si>
  <si>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</si>
  <si>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</si>
  <si>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</si>
  <si>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</si>
  <si>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</si>
  <si>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</si>
  <si>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</si>
  <si>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</si>
  <si>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1</t>
  </si>
  <si>
    <t>Year 2</t>
  </si>
  <si>
    <t>Sold quantity</t>
  </si>
  <si>
    <t>3-MO</t>
  </si>
  <si>
    <t>5-MO</t>
  </si>
  <si>
    <t>Item A</t>
  </si>
  <si>
    <t>Item B</t>
  </si>
  <si>
    <t>Item C</t>
  </si>
  <si>
    <t>Item D</t>
  </si>
  <si>
    <t>Quantities Sold</t>
  </si>
  <si>
    <t>Stock in stores</t>
  </si>
  <si>
    <t>Stocks in warehouse</t>
  </si>
  <si>
    <t>Total Stocks</t>
  </si>
  <si>
    <t>Sell-thru store</t>
  </si>
  <si>
    <t>Sell-thru global stock</t>
  </si>
  <si>
    <t>Sold quantity (pcs)</t>
  </si>
  <si>
    <t>Stock (qty)</t>
  </si>
  <si>
    <t>Forecast (qty)</t>
  </si>
  <si>
    <t>Date</t>
  </si>
  <si>
    <t>Lower confidence threshold</t>
  </si>
  <si>
    <t>Upper confidence threshold</t>
  </si>
  <si>
    <t>"Forecast" Excel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</si>
</sst>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8"/>
      <color theme="1" tint="0.34998626667073579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b/>
      <sz val="11"/>
      <color theme="1" tint="0.34998626667073579"/>
      <name val="Calibri Light"/>
      <family val="2"/>
      <scheme val="major"/>
    </font>
    <font>
      <sz val="18"/>
      <color theme="1"/>
      <name val="Calibri"/>
      <family val="2"/>
      <scheme val="minor"/>
    </font>
    <font>
      <sz val="18"/>
      <color theme="1" tint="0.34998626667073579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3" fontId="5" fillId="0" borderId="1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2" xfId="0" applyNumberFormat="1" applyFont="1" applyBorder="1" applyAlignment="1">
      <alignment horizontal="left"/>
    </xf>
    <xf numFmtId="17" fontId="6" fillId="0" borderId="1" xfId="0" applyNumberFormat="1" applyFont="1" applyBorder="1"/>
    <xf numFmtId="0" fontId="4" fillId="0" borderId="1" xfId="0" applyFont="1" applyBorder="1"/>
    <xf numFmtId="0" fontId="7" fillId="0" borderId="0" xfId="0" applyFont="1"/>
    <xf numFmtId="3" fontId="8" fillId="0" borderId="1" xfId="0" applyNumberFormat="1" applyFont="1" applyBorder="1" applyAlignment="1">
      <alignment horizontal="left"/>
    </xf>
    <xf numFmtId="9" fontId="8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 tint="0.34998626667073579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781A8"/>
      <color rgb="FFFF7D7D"/>
      <color rgb="FF6E6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'Moving Averages'!$D$4</c:f>
              <c:strCache>
                <c:ptCount val="1"/>
                <c:pt idx="0">
                  <c:v>Sold quantity (pcs)</c:v>
                </c:pt>
              </c:strCache>
            </c:strRef>
          </c:tx>
          <c:spPr>
            <a:ln w="28575" cap="rnd">
              <a:solidFill>
                <a:srgbClr val="6E6C9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6E6C96"/>
                </a:solidFill>
              </a:ln>
              <a:effectLst/>
            </c:spPr>
          </c:marker>
          <c:cat>
            <c:strRef>
              <c:f>'Moving Averages'!$C$5:$C$20</c:f>
              <c:strCache>
                <c:ptCount val="1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'Moving Averages'!$D$5:$D$16</c:f>
              <c:numCache>
                <c:formatCode>#,##0</c:formatCode>
                <c:ptCount val="12"/>
                <c:pt idx="0">
                  <c:v>1536</c:v>
                </c:pt>
                <c:pt idx="1">
                  <c:v>1378</c:v>
                </c:pt>
                <c:pt idx="2">
                  <c:v>1234</c:v>
                </c:pt>
                <c:pt idx="3">
                  <c:v>1148</c:v>
                </c:pt>
                <c:pt idx="4">
                  <c:v>1098</c:v>
                </c:pt>
                <c:pt idx="5">
                  <c:v>954</c:v>
                </c:pt>
                <c:pt idx="6">
                  <c:v>846</c:v>
                </c:pt>
                <c:pt idx="7">
                  <c:v>621</c:v>
                </c:pt>
                <c:pt idx="8">
                  <c:v>914</c:v>
                </c:pt>
                <c:pt idx="9">
                  <c:v>1005</c:v>
                </c:pt>
                <c:pt idx="10">
                  <c:v>1249</c:v>
                </c:pt>
                <c:pt idx="11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7-4410-81E5-B8967D3CA11E}"/>
            </c:ext>
          </c:extLst>
        </c:ser>
        <c:ser>
          <c:idx val="1"/>
          <c:order val="1"/>
          <c:tx>
            <c:strRef>
              <c:f>'Moving Averages'!$E$4</c:f>
              <c:strCache>
                <c:ptCount val="1"/>
                <c:pt idx="0">
                  <c:v>3-MO</c:v>
                </c:pt>
              </c:strCache>
            </c:strRef>
          </c:tx>
          <c:spPr>
            <a:ln w="28575" cap="rnd">
              <a:solidFill>
                <a:srgbClr val="FF7D7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7D7D"/>
                </a:solidFill>
              </a:ln>
              <a:effectLst/>
            </c:spPr>
          </c:marker>
          <c:cat>
            <c:strRef>
              <c:f>'Moving Averages'!$C$5:$C$20</c:f>
              <c:strCache>
                <c:ptCount val="1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'Moving Averages'!$E$5:$E$18</c:f>
              <c:numCache>
                <c:formatCode>#,##0</c:formatCode>
                <c:ptCount val="14"/>
                <c:pt idx="2">
                  <c:v>1382.6666666666667</c:v>
                </c:pt>
                <c:pt idx="3">
                  <c:v>1253.3333333333333</c:v>
                </c:pt>
                <c:pt idx="4">
                  <c:v>1160</c:v>
                </c:pt>
                <c:pt idx="5">
                  <c:v>1066.6666666666667</c:v>
                </c:pt>
                <c:pt idx="6">
                  <c:v>966</c:v>
                </c:pt>
                <c:pt idx="7">
                  <c:v>807</c:v>
                </c:pt>
                <c:pt idx="8">
                  <c:v>793.66666666666663</c:v>
                </c:pt>
                <c:pt idx="9">
                  <c:v>846.66666666666663</c:v>
                </c:pt>
                <c:pt idx="10">
                  <c:v>1056</c:v>
                </c:pt>
                <c:pt idx="11">
                  <c:v>1243.3333333333333</c:v>
                </c:pt>
                <c:pt idx="12">
                  <c:v>1362.5</c:v>
                </c:pt>
                <c:pt idx="13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7-4410-81E5-B8967D3CA11E}"/>
            </c:ext>
          </c:extLst>
        </c:ser>
        <c:ser>
          <c:idx val="2"/>
          <c:order val="2"/>
          <c:tx>
            <c:strRef>
              <c:f>'Moving Averages'!$F$4</c:f>
              <c:strCache>
                <c:ptCount val="1"/>
                <c:pt idx="0">
                  <c:v>5-MO</c:v>
                </c:pt>
              </c:strCache>
            </c:strRef>
          </c:tx>
          <c:spPr>
            <a:ln w="28575" cap="rnd">
              <a:solidFill>
                <a:srgbClr val="C781A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781A8"/>
                </a:solidFill>
              </a:ln>
              <a:effectLst/>
            </c:spPr>
          </c:marker>
          <c:cat>
            <c:strRef>
              <c:f>'Moving Averages'!$C$5:$C$20</c:f>
              <c:strCache>
                <c:ptCount val="1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</c:strCache>
            </c:strRef>
          </c:cat>
          <c:val>
            <c:numRef>
              <c:f>'Moving Averages'!$F$5:$F$20</c:f>
              <c:numCache>
                <c:formatCode>#,##0</c:formatCode>
                <c:ptCount val="16"/>
                <c:pt idx="4">
                  <c:v>1278.8</c:v>
                </c:pt>
                <c:pt idx="5">
                  <c:v>1162.4000000000001</c:v>
                </c:pt>
                <c:pt idx="6">
                  <c:v>1056</c:v>
                </c:pt>
                <c:pt idx="7">
                  <c:v>933.4</c:v>
                </c:pt>
                <c:pt idx="8">
                  <c:v>886.6</c:v>
                </c:pt>
                <c:pt idx="9">
                  <c:v>868</c:v>
                </c:pt>
                <c:pt idx="10">
                  <c:v>927</c:v>
                </c:pt>
                <c:pt idx="11">
                  <c:v>1053</c:v>
                </c:pt>
                <c:pt idx="12">
                  <c:v>1161</c:v>
                </c:pt>
                <c:pt idx="13">
                  <c:v>1243.3333333333333</c:v>
                </c:pt>
                <c:pt idx="14">
                  <c:v>1362.5</c:v>
                </c:pt>
                <c:pt idx="15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7-4410-81E5-B8967D3CA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9471"/>
        <c:axId val="876171135"/>
      </c:lineChart>
      <c:catAx>
        <c:axId val="87616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FR"/>
          </a:p>
        </c:txPr>
        <c:crossAx val="876171135"/>
        <c:crosses val="autoZero"/>
        <c:auto val="1"/>
        <c:lblAlgn val="ctr"/>
        <c:lblOffset val="100"/>
        <c:noMultiLvlLbl val="0"/>
      </c:catAx>
      <c:valAx>
        <c:axId val="87617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FR"/>
          </a:p>
        </c:txPr>
        <c:crossAx val="87616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+mj-lt"/>
        </a:defRPr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Predictions!$C$4</c:f>
              <c:strCache>
                <c:ptCount val="1"/>
                <c:pt idx="0">
                  <c:v>Stock (qty)</c:v>
                </c:pt>
              </c:strCache>
            </c:strRef>
          </c:tx>
          <c:spPr>
            <a:ln w="28575" cap="rnd">
              <a:solidFill>
                <a:srgbClr val="6E6C9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6E6C96"/>
                </a:solidFill>
              </a:ln>
              <a:effectLst/>
            </c:spPr>
          </c:marker>
          <c:cat>
            <c:numRef>
              <c:f>Predictions!$B$5:$B$22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</c:numCache>
            </c:numRef>
          </c:cat>
          <c:val>
            <c:numRef>
              <c:f>Predictions!$C$5:$C$22</c:f>
              <c:numCache>
                <c:formatCode>#,##0</c:formatCode>
                <c:ptCount val="18"/>
                <c:pt idx="0">
                  <c:v>1536</c:v>
                </c:pt>
                <c:pt idx="1">
                  <c:v>1378</c:v>
                </c:pt>
                <c:pt idx="2">
                  <c:v>1234</c:v>
                </c:pt>
                <c:pt idx="3">
                  <c:v>1148</c:v>
                </c:pt>
                <c:pt idx="4">
                  <c:v>1098</c:v>
                </c:pt>
                <c:pt idx="5">
                  <c:v>954</c:v>
                </c:pt>
                <c:pt idx="6">
                  <c:v>846</c:v>
                </c:pt>
                <c:pt idx="7">
                  <c:v>621</c:v>
                </c:pt>
                <c:pt idx="8">
                  <c:v>914</c:v>
                </c:pt>
                <c:pt idx="9">
                  <c:v>1005</c:v>
                </c:pt>
                <c:pt idx="10">
                  <c:v>1249</c:v>
                </c:pt>
                <c:pt idx="11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8-D245-A41A-7CEF03BB7628}"/>
            </c:ext>
          </c:extLst>
        </c:ser>
        <c:ser>
          <c:idx val="2"/>
          <c:order val="1"/>
          <c:tx>
            <c:strRef>
              <c:f>Predictions!$D$4</c:f>
              <c:strCache>
                <c:ptCount val="1"/>
                <c:pt idx="0">
                  <c:v>Forecast (qty)</c:v>
                </c:pt>
              </c:strCache>
            </c:strRef>
          </c:tx>
          <c:spPr>
            <a:ln w="28575" cap="rnd">
              <a:solidFill>
                <a:srgbClr val="C781A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781A8"/>
                </a:solidFill>
              </a:ln>
              <a:effectLst/>
            </c:spPr>
          </c:marker>
          <c:cat>
            <c:numRef>
              <c:f>Predictions!$B$5:$B$22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</c:numCache>
            </c:numRef>
          </c:cat>
          <c:val>
            <c:numRef>
              <c:f>Predictions!$D$5:$D$22</c:f>
              <c:numCache>
                <c:formatCode>#,##0</c:formatCode>
                <c:ptCount val="18"/>
                <c:pt idx="11">
                  <c:v>1476</c:v>
                </c:pt>
                <c:pt idx="12">
                  <c:v>1067.6780400697548</c:v>
                </c:pt>
                <c:pt idx="13">
                  <c:v>1045.4366413114242</c:v>
                </c:pt>
                <c:pt idx="14">
                  <c:v>1023.1952425530934</c:v>
                </c:pt>
                <c:pt idx="15">
                  <c:v>1000.9538437947626</c:v>
                </c:pt>
                <c:pt idx="16">
                  <c:v>978.71244503643175</c:v>
                </c:pt>
                <c:pt idx="17">
                  <c:v>956.47104627810097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38-D245-A41A-7CEF03BB7628}"/>
            </c:ext>
          </c:extLst>
        </c:ser>
        <c:ser>
          <c:idx val="3"/>
          <c:order val="2"/>
          <c:tx>
            <c:strRef>
              <c:f>Predictions!$E$4</c:f>
              <c:strCache>
                <c:ptCount val="1"/>
                <c:pt idx="0">
                  <c:v>Lower confidence threshold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Predictions!$B$5:$B$22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</c:numCache>
            </c:numRef>
          </c:cat>
          <c:val>
            <c:numRef>
              <c:f>Predictions!$E$5:$E$22</c:f>
              <c:numCache>
                <c:formatCode>#,##0</c:formatCode>
                <c:ptCount val="18"/>
                <c:pt idx="11">
                  <c:v>1476</c:v>
                </c:pt>
                <c:pt idx="12">
                  <c:v>529.85114606119873</c:v>
                </c:pt>
                <c:pt idx="13">
                  <c:v>490.92668057532649</c:v>
                </c:pt>
                <c:pt idx="14">
                  <c:v>452.3622355804149</c:v>
                </c:pt>
                <c:pt idx="15">
                  <c:v>414.12727459719281</c:v>
                </c:pt>
                <c:pt idx="16">
                  <c:v>376.19507892052854</c:v>
                </c:pt>
                <c:pt idx="17">
                  <c:v>338.54211603598071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38-D245-A41A-7CEF03BB7628}"/>
            </c:ext>
          </c:extLst>
        </c:ser>
        <c:ser>
          <c:idx val="1"/>
          <c:order val="3"/>
          <c:tx>
            <c:strRef>
              <c:f>Predictions!$F$4</c:f>
              <c:strCache>
                <c:ptCount val="1"/>
                <c:pt idx="0">
                  <c:v>Upper confidence threshold</c:v>
                </c:pt>
              </c:strCache>
            </c:strRef>
          </c:tx>
          <c:spPr>
            <a:ln w="28575" cap="rnd">
              <a:solidFill>
                <a:srgbClr val="FF7D7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7D7D"/>
                </a:solidFill>
              </a:ln>
              <a:effectLst/>
            </c:spPr>
          </c:marker>
          <c:cat>
            <c:numRef>
              <c:f>Predictions!$B$5:$B$22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</c:numCache>
            </c:numRef>
          </c:cat>
          <c:val>
            <c:numRef>
              <c:f>Predictions!$F$5:$F$22</c:f>
              <c:numCache>
                <c:formatCode>#,##0</c:formatCode>
                <c:ptCount val="18"/>
                <c:pt idx="11">
                  <c:v>1476</c:v>
                </c:pt>
                <c:pt idx="12">
                  <c:v>1605.504934078311</c:v>
                </c:pt>
                <c:pt idx="13">
                  <c:v>1599.946602047522</c:v>
                </c:pt>
                <c:pt idx="14">
                  <c:v>1594.028249525772</c:v>
                </c:pt>
                <c:pt idx="15">
                  <c:v>1587.7804129923325</c:v>
                </c:pt>
                <c:pt idx="16">
                  <c:v>1581.2298111523351</c:v>
                </c:pt>
                <c:pt idx="17">
                  <c:v>1574.3999765202211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8-D245-A41A-7CEF03BB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69471"/>
        <c:axId val="876171135"/>
      </c:lineChart>
      <c:dateAx>
        <c:axId val="876169471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FR"/>
          </a:p>
        </c:txPr>
        <c:crossAx val="876171135"/>
        <c:crosses val="autoZero"/>
        <c:auto val="1"/>
        <c:lblOffset val="100"/>
        <c:baseTimeUnit val="months"/>
      </c:dateAx>
      <c:valAx>
        <c:axId val="87617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FR"/>
          </a:p>
        </c:txPr>
        <c:crossAx val="87616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+mj-lt"/>
        </a:defRPr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230250</xdr:colOff>
      <xdr:row>3</xdr:row>
      <xdr:rowOff>29905</xdr:rowOff>
    </xdr:from>
    <xdr:to>
      <xdr:col>13</xdr:col>
      <xdr:colOff>32564</xdr:colOff>
      <xdr:row>20</xdr:row>
      <xdr:rowOff>184531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DAFD21F-A7AA-4276-8C47-E01EED99E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</xdr:row>
      <xdr:rowOff>0</xdr:rowOff>
    </xdr:from>
    <xdr:to>
      <xdr:col>14</xdr:col>
      <xdr:colOff>787400</xdr:colOff>
      <xdr:row>28</xdr:row>
      <xdr:rowOff>127000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5A0E576A-2A46-4844-8F44-3F8703528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76D2F8-4FE4-40E1-B40A-B21174F1F05F}" name="Tableau1" displayName="Tableau1" ref="B4:F22" totalsRowShown="0">
  <autoFilter ref="B4:F22" xr:uid="{FB76D2F8-4FE4-40E1-B40A-B21174F1F05F}"/>
  <tableColumns count="5">
    <tableColumn id="1" xr3:uid="{963E6D48-7AC6-4475-B17A-4D8C1B85A90B}" name="Date" dataDxfId="4"/>
    <tableColumn id="2" xr3:uid="{C86CBDC6-6DEB-40CE-829D-C9136EDA547E}" name="Stock (qty)" dataDxfId="3"/>
    <tableColumn id="3" xr3:uid="{164B6348-CFD7-4F1F-A8AB-2812CB56B586}" name="Forecast (qty)" dataDxfId="2">
      <calculatedColumnFormula>_xlfn.FORECAST.ETS(B5,$C$5:$C$16,$B$5:$B$16,1,1)</calculatedColumnFormula>
    </tableColumn>
    <tableColumn id="4" xr3:uid="{62FD410B-FC8A-4EFA-BA1F-E095D5D6A0EB}" name="Lower confidence threshold" dataDxfId="1">
      <calculatedColumnFormula>D5-_xlfn.FORECAST.ETS.CONFINT(B5,$C$5:$C$16,$B$5:$B$16,0.95,1,1)</calculatedColumnFormula>
    </tableColumn>
    <tableColumn id="5" xr3:uid="{07B4189B-96DE-48F1-B3ED-3040A956EB16}" name="Upper confidence threshold" dataDxfId="0">
      <calculatedColumnFormula>D5+_xlfn.FORECAST.ETS.CONFINT(B5,$C$5:$C$16,$B$5:$B$16,0.95,1,1)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EE96-815C-4CBD-98D4-9169426E71FA}">
  <sheetPr>
    <pageSetUpPr fitToPage="1"/>
  </sheetPr>
  <dimension ref="B2:M28"/>
  <sheetViews>
    <sheetView showGridLines="0" tabSelected="1" zoomScale="117" zoomScaleNormal="117" zoomScaleSheetLayoutView="93" workbookViewId="0"/>
  </sheetViews>
  <sheetFormatPr baseColWidth="10" defaultRowHeight="15" x14ac:dyDescent="0.2"/>
  <cols>
    <col min="1" max="1" width="2.5" style="3" customWidth="1"/>
    <col min="2" max="3" width="10.83203125" style="3"/>
    <col min="4" max="4" width="15.33203125" style="3" bestFit="1" customWidth="1"/>
    <col min="5" max="13" width="10.83203125" style="3"/>
    <col min="14" max="14" width="2.83203125" style="3" customWidth="1"/>
    <col min="15" max="16384" width="10.83203125" style="3"/>
  </cols>
  <sheetData>
    <row r="2" spans="2:13" ht="24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4" spans="2:13" x14ac:dyDescent="0.2">
      <c r="D4" s="4" t="s">
        <v>28</v>
      </c>
      <c r="E4" s="4" t="s">
        <v>16</v>
      </c>
      <c r="F4" s="4" t="s">
        <v>17</v>
      </c>
    </row>
    <row r="5" spans="2:13" x14ac:dyDescent="0.2">
      <c r="B5" s="15" t="s">
        <v>13</v>
      </c>
      <c r="C5" s="5" t="s">
        <v>1</v>
      </c>
      <c r="D5" s="6">
        <v>1536</v>
      </c>
      <c r="E5" s="7"/>
      <c r="F5" s="7"/>
    </row>
    <row r="6" spans="2:13" x14ac:dyDescent="0.2">
      <c r="B6" s="15"/>
      <c r="C6" s="5" t="s">
        <v>2</v>
      </c>
      <c r="D6" s="6">
        <v>1378</v>
      </c>
      <c r="E6" s="7"/>
      <c r="F6" s="7"/>
    </row>
    <row r="7" spans="2:13" x14ac:dyDescent="0.2">
      <c r="B7" s="15"/>
      <c r="C7" s="5" t="s">
        <v>3</v>
      </c>
      <c r="D7" s="8">
        <v>1234</v>
      </c>
      <c r="E7" s="6">
        <f>AVERAGE(D5:D7)</f>
        <v>1382.6666666666667</v>
      </c>
      <c r="F7" s="7"/>
    </row>
    <row r="8" spans="2:13" x14ac:dyDescent="0.2">
      <c r="B8" s="15"/>
      <c r="C8" s="5" t="s">
        <v>4</v>
      </c>
      <c r="D8" s="8">
        <v>1148</v>
      </c>
      <c r="E8" s="6">
        <f t="shared" ref="E8:E18" si="0">AVERAGE(D6:D8)</f>
        <v>1253.3333333333333</v>
      </c>
      <c r="F8" s="7"/>
    </row>
    <row r="9" spans="2:13" x14ac:dyDescent="0.2">
      <c r="B9" s="15"/>
      <c r="C9" s="5" t="s">
        <v>5</v>
      </c>
      <c r="D9" s="8">
        <v>1098</v>
      </c>
      <c r="E9" s="8">
        <f t="shared" si="0"/>
        <v>1160</v>
      </c>
      <c r="F9" s="6">
        <f>AVERAGE(D5:D9)</f>
        <v>1278.8</v>
      </c>
    </row>
    <row r="10" spans="2:13" x14ac:dyDescent="0.2">
      <c r="B10" s="15"/>
      <c r="C10" s="5" t="s">
        <v>6</v>
      </c>
      <c r="D10" s="8">
        <v>954</v>
      </c>
      <c r="E10" s="8">
        <f t="shared" si="0"/>
        <v>1066.6666666666667</v>
      </c>
      <c r="F10" s="6">
        <f t="shared" ref="F10:F20" si="1">AVERAGE(D6:D10)</f>
        <v>1162.4000000000001</v>
      </c>
    </row>
    <row r="11" spans="2:13" x14ac:dyDescent="0.2">
      <c r="B11" s="15"/>
      <c r="C11" s="5" t="s">
        <v>7</v>
      </c>
      <c r="D11" s="8">
        <v>846</v>
      </c>
      <c r="E11" s="8">
        <f t="shared" si="0"/>
        <v>966</v>
      </c>
      <c r="F11" s="6">
        <f t="shared" si="1"/>
        <v>1056</v>
      </c>
    </row>
    <row r="12" spans="2:13" x14ac:dyDescent="0.2">
      <c r="B12" s="15"/>
      <c r="C12" s="5" t="s">
        <v>8</v>
      </c>
      <c r="D12" s="8">
        <v>621</v>
      </c>
      <c r="E12" s="8">
        <f t="shared" si="0"/>
        <v>807</v>
      </c>
      <c r="F12" s="6">
        <f t="shared" si="1"/>
        <v>933.4</v>
      </c>
    </row>
    <row r="13" spans="2:13" x14ac:dyDescent="0.2">
      <c r="B13" s="15"/>
      <c r="C13" s="5" t="s">
        <v>9</v>
      </c>
      <c r="D13" s="8">
        <v>914</v>
      </c>
      <c r="E13" s="8">
        <f t="shared" si="0"/>
        <v>793.66666666666663</v>
      </c>
      <c r="F13" s="6">
        <f t="shared" si="1"/>
        <v>886.6</v>
      </c>
    </row>
    <row r="14" spans="2:13" x14ac:dyDescent="0.2">
      <c r="B14" s="15"/>
      <c r="C14" s="5" t="s">
        <v>10</v>
      </c>
      <c r="D14" s="8">
        <v>1005</v>
      </c>
      <c r="E14" s="8">
        <f t="shared" si="0"/>
        <v>846.66666666666663</v>
      </c>
      <c r="F14" s="6">
        <f t="shared" si="1"/>
        <v>868</v>
      </c>
    </row>
    <row r="15" spans="2:13" x14ac:dyDescent="0.2">
      <c r="B15" s="15"/>
      <c r="C15" s="5" t="s">
        <v>11</v>
      </c>
      <c r="D15" s="8">
        <v>1249</v>
      </c>
      <c r="E15" s="8">
        <f t="shared" si="0"/>
        <v>1056</v>
      </c>
      <c r="F15" s="6">
        <f t="shared" si="1"/>
        <v>927</v>
      </c>
    </row>
    <row r="16" spans="2:13" x14ac:dyDescent="0.2">
      <c r="B16" s="15"/>
      <c r="C16" s="5" t="s">
        <v>12</v>
      </c>
      <c r="D16" s="8">
        <v>1476</v>
      </c>
      <c r="E16" s="8">
        <f t="shared" si="0"/>
        <v>1243.3333333333333</v>
      </c>
      <c r="F16" s="6">
        <f t="shared" si="1"/>
        <v>1053</v>
      </c>
    </row>
    <row r="17" spans="2:6" x14ac:dyDescent="0.2">
      <c r="B17" s="15" t="s">
        <v>14</v>
      </c>
      <c r="C17" s="5" t="s">
        <v>1</v>
      </c>
      <c r="E17" s="8">
        <f t="shared" si="0"/>
        <v>1362.5</v>
      </c>
      <c r="F17" s="6">
        <f t="shared" si="1"/>
        <v>1161</v>
      </c>
    </row>
    <row r="18" spans="2:6" x14ac:dyDescent="0.2">
      <c r="B18" s="15"/>
      <c r="C18" s="5" t="s">
        <v>2</v>
      </c>
      <c r="E18" s="8">
        <f t="shared" si="0"/>
        <v>1476</v>
      </c>
      <c r="F18" s="6">
        <f t="shared" si="1"/>
        <v>1243.3333333333333</v>
      </c>
    </row>
    <row r="19" spans="2:6" x14ac:dyDescent="0.2">
      <c r="B19" s="15"/>
      <c r="C19" s="5" t="s">
        <v>3</v>
      </c>
      <c r="E19" s="7"/>
      <c r="F19" s="6">
        <f t="shared" si="1"/>
        <v>1362.5</v>
      </c>
    </row>
    <row r="20" spans="2:6" x14ac:dyDescent="0.2">
      <c r="B20" s="15"/>
      <c r="C20" s="5" t="s">
        <v>4</v>
      </c>
      <c r="E20" s="7"/>
      <c r="F20" s="6">
        <f t="shared" si="1"/>
        <v>1476</v>
      </c>
    </row>
    <row r="21" spans="2:6" x14ac:dyDescent="0.2">
      <c r="B21" s="15"/>
      <c r="C21" s="5" t="s">
        <v>5</v>
      </c>
      <c r="E21" s="7"/>
      <c r="F21" s="7"/>
    </row>
    <row r="22" spans="2:6" x14ac:dyDescent="0.2">
      <c r="B22" s="15"/>
      <c r="C22" s="5" t="s">
        <v>6</v>
      </c>
      <c r="E22" s="7"/>
      <c r="F22" s="7"/>
    </row>
    <row r="23" spans="2:6" x14ac:dyDescent="0.2">
      <c r="B23" s="15"/>
      <c r="C23" s="5" t="s">
        <v>7</v>
      </c>
      <c r="E23" s="7"/>
      <c r="F23" s="7"/>
    </row>
    <row r="24" spans="2:6" x14ac:dyDescent="0.2">
      <c r="B24" s="15"/>
      <c r="C24" s="5" t="s">
        <v>8</v>
      </c>
      <c r="E24" s="7"/>
      <c r="F24" s="7"/>
    </row>
    <row r="25" spans="2:6" x14ac:dyDescent="0.2">
      <c r="B25" s="15"/>
      <c r="C25" s="5" t="s">
        <v>9</v>
      </c>
      <c r="E25" s="7"/>
      <c r="F25" s="7"/>
    </row>
    <row r="26" spans="2:6" x14ac:dyDescent="0.2">
      <c r="B26" s="15"/>
      <c r="C26" s="5" t="s">
        <v>10</v>
      </c>
      <c r="E26" s="7"/>
      <c r="F26" s="7"/>
    </row>
    <row r="27" spans="2:6" x14ac:dyDescent="0.2">
      <c r="B27" s="15"/>
      <c r="C27" s="5" t="s">
        <v>11</v>
      </c>
      <c r="E27" s="7"/>
      <c r="F27" s="7"/>
    </row>
    <row r="28" spans="2:6" x14ac:dyDescent="0.2">
      <c r="B28" s="15"/>
      <c r="C28" s="5" t="s">
        <v>12</v>
      </c>
      <c r="E28" s="7"/>
      <c r="F28" s="7"/>
    </row>
  </sheetData>
  <mergeCells count="3">
    <mergeCell ref="B5:B16"/>
    <mergeCell ref="B17:B28"/>
    <mergeCell ref="B2:M2"/>
  </mergeCells>
  <phoneticPr fontId="2" type="noConversion"/>
  <pageMargins left="0.25" right="0.25" top="0.75" bottom="0.75" header="0.3" footer="0.3"/>
  <pageSetup paperSize="8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041D-BB7A-49B5-8A82-A1513BBEC048}">
  <sheetPr>
    <pageSetUpPr fitToPage="1"/>
  </sheetPr>
  <dimension ref="B2:O22"/>
  <sheetViews>
    <sheetView showGridLines="0" zoomScale="99" zoomScaleNormal="100" zoomScaleSheetLayoutView="100" workbookViewId="0"/>
  </sheetViews>
  <sheetFormatPr baseColWidth="10" defaultRowHeight="15" x14ac:dyDescent="0.2"/>
  <cols>
    <col min="1" max="1" width="2.5" customWidth="1"/>
    <col min="2" max="2" width="8.5" customWidth="1"/>
    <col min="3" max="3" width="11.6640625" bestFit="1" customWidth="1"/>
    <col min="4" max="4" width="13.83203125" bestFit="1" customWidth="1"/>
    <col min="5" max="6" width="25.5" customWidth="1"/>
    <col min="16" max="16" width="3.33203125" customWidth="1"/>
  </cols>
  <sheetData>
    <row r="2" spans="2:15" ht="24" x14ac:dyDescent="0.3">
      <c r="B2" s="16" t="s">
        <v>34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2:15" x14ac:dyDescent="0.2">
      <c r="B4" s="5" t="s">
        <v>31</v>
      </c>
      <c r="C4" s="5" t="s">
        <v>29</v>
      </c>
      <c r="D4" s="5" t="s">
        <v>30</v>
      </c>
      <c r="E4" s="5" t="s">
        <v>32</v>
      </c>
      <c r="F4" s="5" t="s">
        <v>33</v>
      </c>
    </row>
    <row r="5" spans="2:15" x14ac:dyDescent="0.2">
      <c r="B5" s="9">
        <v>44197</v>
      </c>
      <c r="C5" s="6">
        <v>1536</v>
      </c>
      <c r="D5" s="1"/>
      <c r="E5" s="1"/>
      <c r="F5" s="1"/>
    </row>
    <row r="6" spans="2:15" x14ac:dyDescent="0.2">
      <c r="B6" s="9">
        <v>44228</v>
      </c>
      <c r="C6" s="6">
        <v>1378</v>
      </c>
      <c r="D6" s="6"/>
      <c r="E6" s="6"/>
      <c r="F6" s="6"/>
    </row>
    <row r="7" spans="2:15" x14ac:dyDescent="0.2">
      <c r="B7" s="9">
        <v>44256</v>
      </c>
      <c r="C7" s="6">
        <v>1234</v>
      </c>
      <c r="D7" s="6"/>
      <c r="E7" s="6"/>
      <c r="F7" s="6"/>
    </row>
    <row r="8" spans="2:15" x14ac:dyDescent="0.2">
      <c r="B8" s="9">
        <v>44287</v>
      </c>
      <c r="C8" s="6">
        <v>1148</v>
      </c>
      <c r="D8" s="6"/>
      <c r="E8" s="6"/>
      <c r="F8" s="6"/>
    </row>
    <row r="9" spans="2:15" x14ac:dyDescent="0.2">
      <c r="B9" s="9">
        <v>44317</v>
      </c>
      <c r="C9" s="6">
        <v>1098</v>
      </c>
      <c r="D9" s="6"/>
      <c r="E9" s="6"/>
      <c r="F9" s="6"/>
    </row>
    <row r="10" spans="2:15" x14ac:dyDescent="0.2">
      <c r="B10" s="9">
        <v>44348</v>
      </c>
      <c r="C10" s="6">
        <v>954</v>
      </c>
      <c r="D10" s="6"/>
      <c r="E10" s="6"/>
      <c r="F10" s="6"/>
    </row>
    <row r="11" spans="2:15" x14ac:dyDescent="0.2">
      <c r="B11" s="9">
        <v>44378</v>
      </c>
      <c r="C11" s="6">
        <v>846</v>
      </c>
      <c r="D11" s="6"/>
      <c r="E11" s="6"/>
      <c r="F11" s="6"/>
    </row>
    <row r="12" spans="2:15" x14ac:dyDescent="0.2">
      <c r="B12" s="9">
        <v>44409</v>
      </c>
      <c r="C12" s="6">
        <v>621</v>
      </c>
      <c r="D12" s="6"/>
      <c r="E12" s="6"/>
      <c r="F12" s="6"/>
    </row>
    <row r="13" spans="2:15" x14ac:dyDescent="0.2">
      <c r="B13" s="9">
        <v>44440</v>
      </c>
      <c r="C13" s="6">
        <v>914</v>
      </c>
      <c r="D13" s="6"/>
      <c r="E13" s="6"/>
      <c r="F13" s="6"/>
    </row>
    <row r="14" spans="2:15" x14ac:dyDescent="0.2">
      <c r="B14" s="9">
        <v>44470</v>
      </c>
      <c r="C14" s="6">
        <v>1005</v>
      </c>
      <c r="D14" s="6"/>
      <c r="E14" s="6"/>
      <c r="F14" s="6"/>
    </row>
    <row r="15" spans="2:15" x14ac:dyDescent="0.2">
      <c r="B15" s="9">
        <v>44501</v>
      </c>
      <c r="C15" s="6">
        <v>1249</v>
      </c>
      <c r="D15" s="6"/>
      <c r="E15" s="6"/>
      <c r="F15" s="6"/>
    </row>
    <row r="16" spans="2:15" x14ac:dyDescent="0.2">
      <c r="B16" s="9">
        <v>44531</v>
      </c>
      <c r="C16" s="6">
        <v>1476</v>
      </c>
      <c r="D16" s="6">
        <v>1476</v>
      </c>
      <c r="E16" s="6">
        <v>1476</v>
      </c>
      <c r="F16" s="6">
        <v>1476</v>
      </c>
    </row>
    <row r="17" spans="2:6" x14ac:dyDescent="0.2">
      <c r="B17" s="9">
        <v>44562</v>
      </c>
      <c r="C17" s="6"/>
      <c r="D17" s="6">
        <f t="shared" ref="D17:D22" si="0">_xlfn.FORECAST.ETS(B17,$C$5:$C$16,$B$5:$B$16,1,1)</f>
        <v>1067.6780400697548</v>
      </c>
      <c r="E17" s="6">
        <f t="shared" ref="E17:E22" si="1">D17-_xlfn.FORECAST.ETS.CONFINT(B17,$C$5:$C$16,$B$5:$B$16,0.95,1,1)</f>
        <v>529.85114606119873</v>
      </c>
      <c r="F17" s="6">
        <f t="shared" ref="F17:F22" si="2">D17+_xlfn.FORECAST.ETS.CONFINT(B17,$C$5:$C$16,$B$5:$B$16,0.95,1,1)</f>
        <v>1605.504934078311</v>
      </c>
    </row>
    <row r="18" spans="2:6" x14ac:dyDescent="0.2">
      <c r="B18" s="9">
        <v>44593</v>
      </c>
      <c r="C18" s="6"/>
      <c r="D18" s="6">
        <f t="shared" si="0"/>
        <v>1045.4366413114242</v>
      </c>
      <c r="E18" s="6">
        <f t="shared" si="1"/>
        <v>490.92668057532649</v>
      </c>
      <c r="F18" s="6">
        <f t="shared" si="2"/>
        <v>1599.946602047522</v>
      </c>
    </row>
    <row r="19" spans="2:6" x14ac:dyDescent="0.2">
      <c r="B19" s="9">
        <v>44621</v>
      </c>
      <c r="C19" s="6"/>
      <c r="D19" s="6">
        <f t="shared" si="0"/>
        <v>1023.1952425530934</v>
      </c>
      <c r="E19" s="6">
        <f t="shared" si="1"/>
        <v>452.3622355804149</v>
      </c>
      <c r="F19" s="6">
        <f t="shared" si="2"/>
        <v>1594.028249525772</v>
      </c>
    </row>
    <row r="20" spans="2:6" x14ac:dyDescent="0.2">
      <c r="B20" s="9">
        <v>44652</v>
      </c>
      <c r="C20" s="6"/>
      <c r="D20" s="6">
        <f t="shared" si="0"/>
        <v>1000.9538437947626</v>
      </c>
      <c r="E20" s="6">
        <f t="shared" si="1"/>
        <v>414.12727459719281</v>
      </c>
      <c r="F20" s="6">
        <f t="shared" si="2"/>
        <v>1587.7804129923325</v>
      </c>
    </row>
    <row r="21" spans="2:6" x14ac:dyDescent="0.2">
      <c r="B21" s="9">
        <v>44682</v>
      </c>
      <c r="C21" s="6"/>
      <c r="D21" s="6">
        <f t="shared" si="0"/>
        <v>978.71244503643175</v>
      </c>
      <c r="E21" s="6">
        <f t="shared" si="1"/>
        <v>376.19507892052854</v>
      </c>
      <c r="F21" s="6">
        <f t="shared" si="2"/>
        <v>1581.2298111523351</v>
      </c>
    </row>
    <row r="22" spans="2:6" x14ac:dyDescent="0.2">
      <c r="B22" s="9">
        <v>44713</v>
      </c>
      <c r="C22" s="6"/>
      <c r="D22" s="6">
        <f t="shared" si="0"/>
        <v>956.47104627810097</v>
      </c>
      <c r="E22" s="6">
        <f t="shared" si="1"/>
        <v>338.54211603598071</v>
      </c>
      <c r="F22" s="6">
        <f t="shared" si="2"/>
        <v>1574.3999765202211</v>
      </c>
    </row>
  </sheetData>
  <mergeCells count="1">
    <mergeCell ref="B2:O2"/>
  </mergeCells>
  <pageMargins left="0.25" right="0.25" top="0.75" bottom="0.75" header="0.3" footer="0.3"/>
  <pageSetup paperSize="8" orientation="landscape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6468-EF85-4164-9B34-C82B8258998C}">
  <sheetPr>
    <pageSetUpPr fitToPage="1"/>
  </sheetPr>
  <dimension ref="B2:D26"/>
  <sheetViews>
    <sheetView showGridLines="0" zoomScale="113" workbookViewId="0"/>
  </sheetViews>
  <sheetFormatPr baseColWidth="10" defaultRowHeight="15" x14ac:dyDescent="0.2"/>
  <cols>
    <col min="1" max="1" width="4" customWidth="1"/>
    <col min="5" max="5" width="2.33203125" customWidth="1"/>
  </cols>
  <sheetData>
    <row r="2" spans="2:4" x14ac:dyDescent="0.2">
      <c r="B2" s="20"/>
      <c r="C2" s="21"/>
      <c r="D2" s="14" t="s">
        <v>15</v>
      </c>
    </row>
    <row r="3" spans="2:4" x14ac:dyDescent="0.2">
      <c r="B3" s="17" t="s">
        <v>13</v>
      </c>
      <c r="C3" s="9">
        <v>44197</v>
      </c>
      <c r="D3" s="6">
        <v>1536</v>
      </c>
    </row>
    <row r="4" spans="2:4" x14ac:dyDescent="0.2">
      <c r="B4" s="18"/>
      <c r="C4" s="9">
        <v>44228</v>
      </c>
      <c r="D4" s="6">
        <v>1378</v>
      </c>
    </row>
    <row r="5" spans="2:4" x14ac:dyDescent="0.2">
      <c r="B5" s="18"/>
      <c r="C5" s="9">
        <v>44256</v>
      </c>
      <c r="D5" s="6">
        <v>1234</v>
      </c>
    </row>
    <row r="6" spans="2:4" x14ac:dyDescent="0.2">
      <c r="B6" s="18"/>
      <c r="C6" s="9">
        <v>44287</v>
      </c>
      <c r="D6" s="6">
        <v>1148</v>
      </c>
    </row>
    <row r="7" spans="2:4" x14ac:dyDescent="0.2">
      <c r="B7" s="18"/>
      <c r="C7" s="9">
        <v>44317</v>
      </c>
      <c r="D7" s="6">
        <v>1098</v>
      </c>
    </row>
    <row r="8" spans="2:4" x14ac:dyDescent="0.2">
      <c r="B8" s="18"/>
      <c r="C8" s="9">
        <v>44348</v>
      </c>
      <c r="D8" s="6">
        <v>954</v>
      </c>
    </row>
    <row r="9" spans="2:4" x14ac:dyDescent="0.2">
      <c r="B9" s="18"/>
      <c r="C9" s="9">
        <v>44378</v>
      </c>
      <c r="D9" s="6">
        <v>846</v>
      </c>
    </row>
    <row r="10" spans="2:4" x14ac:dyDescent="0.2">
      <c r="B10" s="18"/>
      <c r="C10" s="9">
        <v>44409</v>
      </c>
      <c r="D10" s="6">
        <v>621</v>
      </c>
    </row>
    <row r="11" spans="2:4" x14ac:dyDescent="0.2">
      <c r="B11" s="18"/>
      <c r="C11" s="9">
        <v>44440</v>
      </c>
      <c r="D11" s="6">
        <v>914</v>
      </c>
    </row>
    <row r="12" spans="2:4" x14ac:dyDescent="0.2">
      <c r="B12" s="18"/>
      <c r="C12" s="9">
        <v>44470</v>
      </c>
      <c r="D12" s="6">
        <v>1005</v>
      </c>
    </row>
    <row r="13" spans="2:4" x14ac:dyDescent="0.2">
      <c r="B13" s="18"/>
      <c r="C13" s="9">
        <v>44501</v>
      </c>
      <c r="D13" s="6">
        <v>1249</v>
      </c>
    </row>
    <row r="14" spans="2:4" x14ac:dyDescent="0.2">
      <c r="B14" s="19"/>
      <c r="C14" s="9">
        <v>44531</v>
      </c>
      <c r="D14" s="6">
        <v>1476</v>
      </c>
    </row>
    <row r="15" spans="2:4" x14ac:dyDescent="0.2">
      <c r="B15" s="17" t="s">
        <v>14</v>
      </c>
      <c r="C15" s="9">
        <v>44562</v>
      </c>
      <c r="D15" s="2"/>
    </row>
    <row r="16" spans="2:4" x14ac:dyDescent="0.2">
      <c r="B16" s="18"/>
      <c r="C16" s="9">
        <v>44593</v>
      </c>
      <c r="D16" s="2"/>
    </row>
    <row r="17" spans="2:4" x14ac:dyDescent="0.2">
      <c r="B17" s="18"/>
      <c r="C17" s="9">
        <v>44621</v>
      </c>
      <c r="D17" s="2"/>
    </row>
    <row r="18" spans="2:4" x14ac:dyDescent="0.2">
      <c r="B18" s="18"/>
      <c r="C18" s="9">
        <v>44652</v>
      </c>
      <c r="D18" s="2"/>
    </row>
    <row r="19" spans="2:4" x14ac:dyDescent="0.2">
      <c r="B19" s="18"/>
      <c r="C19" s="9">
        <v>44682</v>
      </c>
      <c r="D19" s="2"/>
    </row>
    <row r="20" spans="2:4" x14ac:dyDescent="0.2">
      <c r="B20" s="18"/>
      <c r="C20" s="9">
        <v>44713</v>
      </c>
      <c r="D20" s="2"/>
    </row>
    <row r="21" spans="2:4" x14ac:dyDescent="0.2">
      <c r="B21" s="18"/>
      <c r="C21" s="9">
        <v>44743</v>
      </c>
      <c r="D21" s="2"/>
    </row>
    <row r="22" spans="2:4" x14ac:dyDescent="0.2">
      <c r="B22" s="18"/>
      <c r="C22" s="9">
        <v>44774</v>
      </c>
      <c r="D22" s="2"/>
    </row>
    <row r="23" spans="2:4" x14ac:dyDescent="0.2">
      <c r="B23" s="18"/>
      <c r="C23" s="9">
        <v>44805</v>
      </c>
      <c r="D23" s="2"/>
    </row>
    <row r="24" spans="2:4" x14ac:dyDescent="0.2">
      <c r="B24" s="18"/>
      <c r="C24" s="9">
        <v>44835</v>
      </c>
      <c r="D24" s="2"/>
    </row>
    <row r="25" spans="2:4" x14ac:dyDescent="0.2">
      <c r="B25" s="18"/>
      <c r="C25" s="9">
        <v>44866</v>
      </c>
      <c r="D25" s="2"/>
    </row>
    <row r="26" spans="2:4" x14ac:dyDescent="0.2">
      <c r="B26" s="19"/>
      <c r="C26" s="9">
        <v>44896</v>
      </c>
      <c r="D26" s="2"/>
    </row>
  </sheetData>
  <mergeCells count="3">
    <mergeCell ref="B3:B14"/>
    <mergeCell ref="B15:B26"/>
    <mergeCell ref="B2:C2"/>
  </mergeCells>
  <pageMargins left="0.25" right="0.25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11C4-597E-42C4-A9EC-6F6D79DD9CAE}">
  <sheetPr>
    <pageSetUpPr fitToPage="1"/>
  </sheetPr>
  <dimension ref="B2:F8"/>
  <sheetViews>
    <sheetView showGridLines="0" zoomScaleNormal="100" zoomScaleSheetLayoutView="106" workbookViewId="0"/>
  </sheetViews>
  <sheetFormatPr baseColWidth="10" defaultRowHeight="24" x14ac:dyDescent="0.3"/>
  <cols>
    <col min="1" max="1" width="3.33203125" style="11" customWidth="1"/>
    <col min="2" max="2" width="31" style="11" customWidth="1"/>
    <col min="3" max="6" width="13.6640625" style="11" customWidth="1"/>
    <col min="7" max="7" width="3.5" style="11" customWidth="1"/>
    <col min="8" max="16384" width="10.83203125" style="11"/>
  </cols>
  <sheetData>
    <row r="2" spans="2:6" x14ac:dyDescent="0.3">
      <c r="B2" s="10"/>
      <c r="C2" s="10" t="s">
        <v>18</v>
      </c>
      <c r="D2" s="10" t="s">
        <v>19</v>
      </c>
      <c r="E2" s="10" t="s">
        <v>20</v>
      </c>
      <c r="F2" s="10" t="s">
        <v>21</v>
      </c>
    </row>
    <row r="3" spans="2:6" x14ac:dyDescent="0.3">
      <c r="B3" s="10" t="s">
        <v>22</v>
      </c>
      <c r="C3" s="12">
        <v>4500</v>
      </c>
      <c r="D3" s="12">
        <v>8000</v>
      </c>
      <c r="E3" s="12">
        <v>3200</v>
      </c>
      <c r="F3" s="12">
        <v>6200</v>
      </c>
    </row>
    <row r="4" spans="2:6" x14ac:dyDescent="0.3">
      <c r="B4" s="10" t="s">
        <v>23</v>
      </c>
      <c r="C4" s="12">
        <v>5000</v>
      </c>
      <c r="D4" s="12">
        <v>10000</v>
      </c>
      <c r="E4" s="12">
        <v>4200</v>
      </c>
      <c r="F4" s="12">
        <v>8900</v>
      </c>
    </row>
    <row r="5" spans="2:6" x14ac:dyDescent="0.3">
      <c r="B5" s="10" t="s">
        <v>24</v>
      </c>
      <c r="C5" s="12">
        <v>1000</v>
      </c>
      <c r="D5" s="12">
        <v>10000</v>
      </c>
      <c r="E5" s="12">
        <v>2200</v>
      </c>
      <c r="F5" s="12">
        <v>1500</v>
      </c>
    </row>
    <row r="6" spans="2:6" x14ac:dyDescent="0.3">
      <c r="B6" s="10" t="s">
        <v>25</v>
      </c>
      <c r="C6" s="12">
        <f>SUM(C4:C5)</f>
        <v>6000</v>
      </c>
      <c r="D6" s="12">
        <f t="shared" ref="D6:F6" si="0">SUM(D4:D5)</f>
        <v>20000</v>
      </c>
      <c r="E6" s="12">
        <f t="shared" si="0"/>
        <v>6400</v>
      </c>
      <c r="F6" s="12">
        <f t="shared" si="0"/>
        <v>10400</v>
      </c>
    </row>
    <row r="7" spans="2:6" x14ac:dyDescent="0.3">
      <c r="B7" s="10" t="s">
        <v>26</v>
      </c>
      <c r="C7" s="13">
        <f>C3/C4</f>
        <v>0.9</v>
      </c>
      <c r="D7" s="13">
        <f t="shared" ref="D7:F7" si="1">D3/D4</f>
        <v>0.8</v>
      </c>
      <c r="E7" s="13">
        <f t="shared" si="1"/>
        <v>0.76190476190476186</v>
      </c>
      <c r="F7" s="13">
        <f t="shared" si="1"/>
        <v>0.6966292134831461</v>
      </c>
    </row>
    <row r="8" spans="2:6" x14ac:dyDescent="0.3">
      <c r="B8" s="10" t="s">
        <v>27</v>
      </c>
      <c r="C8" s="13">
        <f>C3/C6</f>
        <v>0.75</v>
      </c>
      <c r="D8" s="13">
        <f t="shared" ref="D8:F8" si="2">D3/D6</f>
        <v>0.4</v>
      </c>
      <c r="E8" s="13">
        <f t="shared" si="2"/>
        <v>0.5</v>
      </c>
      <c r="F8" s="13">
        <f t="shared" si="2"/>
        <v>0.59615384615384615</v>
      </c>
    </row>
  </sheetData>
  <pageMargins left="0.25" right="0.25" top="0.75" bottom="0.75" header="0.3" footer="0.3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Moving Averages</vt:lpstr>
      <vt:lpstr>Predictions</vt:lpstr>
      <vt:lpstr>Quantities for prediction</vt:lpstr>
      <vt:lpstr>Sell-through</vt:lpstr>
      <vt:lpstr>'Moving Averages'!Print_Area</vt:lpstr>
      <vt:lpstr>Predictions!Print_Area</vt:lpstr>
      <vt:lpstr>'Quantities for prediction'!Print_Area</vt:lpstr>
      <vt:lpstr>'Sell-through'!Print_Area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Nasica</dc:creator>
  <cp:lastModifiedBy>Microsoft Office User</cp:lastModifiedBy>
  <cp:lastPrinted>2021-10-21T09:07:13Z</cp:lastPrinted>
  <dcterms:created xsi:type="dcterms:W3CDTF">2021-10-13T16:13:24Z</dcterms:created>
  <dcterms:modified xsi:type="dcterms:W3CDTF">2021-10-21T09:41:07Z</dcterms:modified>
</cp:coreProperties>
</file>